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ESTADISTICA\4 ANUAL\9 UNIV CSIC\Universidad\2023\"/>
    </mc:Choice>
  </mc:AlternateContent>
  <bookViews>
    <workbookView xWindow="1440" yWindow="1860" windowWidth="13785" windowHeight="6300"/>
  </bookViews>
  <sheets>
    <sheet name="Ranking Universidades" sheetId="1" r:id="rId1"/>
    <sheet name="Evolución Invenciones" sheetId="2" r:id="rId2"/>
  </sheets>
  <definedNames>
    <definedName name="_xlnm._FilterDatabase" localSheetId="0" hidden="1">'Ranking Universidades'!$A$11:$M$60</definedName>
    <definedName name="_xlnm.Print_Area" localSheetId="1">'Evolución Invenciones'!$A$1:$L$55</definedName>
    <definedName name="_xlnm.Print_Area" localSheetId="0">'Ranking Universidades'!$A$1:$M$98</definedName>
    <definedName name="_xlnm.Print_Titles" localSheetId="0">'Ranking Universidades'!$1:$11</definedName>
  </definedNames>
  <calcPr calcId="162913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12" i="1"/>
  <c r="L13" i="2" l="1"/>
  <c r="L14" i="2"/>
  <c r="L12" i="2"/>
  <c r="M13" i="1" l="1"/>
  <c r="M20" i="1"/>
  <c r="M15" i="1"/>
  <c r="M17" i="1"/>
  <c r="M16" i="1"/>
  <c r="M18" i="1"/>
  <c r="M25" i="1"/>
  <c r="M19" i="1"/>
  <c r="M23" i="1"/>
  <c r="M21" i="1"/>
  <c r="M27" i="1"/>
  <c r="M22" i="1"/>
  <c r="M30" i="1"/>
  <c r="M24" i="1"/>
  <c r="M32" i="1"/>
  <c r="M26" i="1"/>
  <c r="M33" i="1"/>
  <c r="M42" i="1"/>
  <c r="M28" i="1"/>
  <c r="M31" i="1"/>
  <c r="M34" i="1"/>
  <c r="M54" i="1"/>
  <c r="M29" i="1"/>
  <c r="M41" i="1"/>
  <c r="M36" i="1"/>
  <c r="M45" i="1"/>
  <c r="M38" i="1"/>
  <c r="M40" i="1"/>
  <c r="M43" i="1"/>
  <c r="M39" i="1"/>
  <c r="M37" i="1"/>
  <c r="M46" i="1"/>
  <c r="M48" i="1"/>
  <c r="M44" i="1"/>
  <c r="M47" i="1"/>
  <c r="M49" i="1"/>
  <c r="M51" i="1"/>
  <c r="M52" i="1"/>
  <c r="M56" i="1"/>
  <c r="M50" i="1"/>
  <c r="M57" i="1"/>
  <c r="M14" i="1"/>
  <c r="M12" i="1"/>
  <c r="K60" i="1"/>
  <c r="J60" i="1" l="1"/>
  <c r="M60" i="1" s="1"/>
  <c r="I60" i="1" l="1"/>
  <c r="B60" i="1" l="1"/>
  <c r="C60" i="1"/>
  <c r="D60" i="1"/>
  <c r="E60" i="1"/>
  <c r="F60" i="1"/>
  <c r="G60" i="1"/>
  <c r="H60" i="1"/>
  <c r="L60" i="1" l="1"/>
</calcChain>
</file>

<file path=xl/sharedStrings.xml><?xml version="1.0" encoding="utf-8"?>
<sst xmlns="http://schemas.openxmlformats.org/spreadsheetml/2006/main" count="84" uniqueCount="83">
  <si>
    <t>UNIVERSIDAD DE OVIEDO</t>
  </si>
  <si>
    <t>UNIVERSIDAD DE MURCIA</t>
  </si>
  <si>
    <t>UNIVERSIDAD DE CANTABRIA</t>
  </si>
  <si>
    <t>UNIVERSIDAD DE GRANADA</t>
  </si>
  <si>
    <t>UNIVERSIDAD DE SALAMANCA</t>
  </si>
  <si>
    <t>UNIVERSIDAD DE VALLADOLID</t>
  </si>
  <si>
    <t>UNIVERSIDAD DE ZARAGOZA</t>
  </si>
  <si>
    <t>UNIVERSIDAD DE EXTREMADURA</t>
  </si>
  <si>
    <t>UNIVERSIDAD DE HUELVA</t>
  </si>
  <si>
    <t>UNIVERSIDAD DE LA RIOJA</t>
  </si>
  <si>
    <t>UNIVERSIDAD DE LA LAGUNA</t>
  </si>
  <si>
    <t>UNIVERSIDAD DE BURGOS</t>
  </si>
  <si>
    <t>UNIVERSIDAD COMPLUTENSE DE MADRID</t>
  </si>
  <si>
    <t>UNIVERSIDAD POLITÉCNICA DE MADRID</t>
  </si>
  <si>
    <t>UNIVERSIDAD DE MÁLAGA</t>
  </si>
  <si>
    <t>UNIVERSIDAD AUTÓNOMA DE MADRID</t>
  </si>
  <si>
    <t>UNIVERSITAT DE BARCELONA</t>
  </si>
  <si>
    <t>UNIVERSIDAD DEL PAÍS VASCO</t>
  </si>
  <si>
    <t>UNIVERSIDAD DE ALCALÁ</t>
  </si>
  <si>
    <t>UNIVERSITAT AUTÓNOMA DE BARCELONA</t>
  </si>
  <si>
    <t>UNIVERSIDAD DE CÁDIZ</t>
  </si>
  <si>
    <t>UNIVERSIDADE DA CORUÑA</t>
  </si>
  <si>
    <t>UNIVERSIDAD DE CÓRDOBA</t>
  </si>
  <si>
    <t>UNIVERSIDAD DE ALMERÍA</t>
  </si>
  <si>
    <t>UNIVERSIDAD DE JAÉN</t>
  </si>
  <si>
    <t>UNIVERSIDAD PÚBLICA DE NAVARRA</t>
  </si>
  <si>
    <t>UNIVERSIDAD NACIONAL DE EDUCACIÓN A DISTANCIA</t>
  </si>
  <si>
    <t>UNIVERSIDAD PABLO DE OLAVIDE</t>
  </si>
  <si>
    <t>UNIVERSIDAD DE LEÓN</t>
  </si>
  <si>
    <t>UNIVERSITAT JAUME I</t>
  </si>
  <si>
    <t>UNIVERSITAT ROVIRA I VIRGILI</t>
  </si>
  <si>
    <t>UNIVERSITAT DE GIRONA</t>
  </si>
  <si>
    <t>UNIVERSITAT DE LLEIDA</t>
  </si>
  <si>
    <t>UNIVERSITAT POMPEU FABRA</t>
  </si>
  <si>
    <t>UNIVERSIDAD DE ALICANTE</t>
  </si>
  <si>
    <t>Unidad de Apoyo Dirección General</t>
  </si>
  <si>
    <t>Servicio de Estadísticas y Estudios</t>
  </si>
  <si>
    <t>UNIVERSIDAD CARLOS III DE MADRID</t>
  </si>
  <si>
    <t>UNIVERSIDAD DE LAS PALMAS DE GRAN CANARIA</t>
  </si>
  <si>
    <t>UNIVERSITAT DE LES ILLES BALEARS</t>
  </si>
  <si>
    <t>UNIVERSIDAD DE CASTILLA LA MANCHA</t>
  </si>
  <si>
    <t>UNIVERSIDAD POLITÉCNICA DE CARTAGENA</t>
  </si>
  <si>
    <t>UNIVERSIDAD DE SEVILLA</t>
  </si>
  <si>
    <t>UNIVERSIDAD REY JUAN CARLOS</t>
  </si>
  <si>
    <t>UNIVERSIDAD MIGUEL HERNÁNDEZ DE ELCHE</t>
  </si>
  <si>
    <t>-   Esta estadística contabiliza todos los solicitantes que comparten titularidad para una misma solicitud de Patente.</t>
  </si>
  <si>
    <r>
      <rPr>
        <b/>
        <sz val="11"/>
        <rFont val="Arial"/>
        <family val="2"/>
      </rPr>
      <t>Notas</t>
    </r>
    <r>
      <rPr>
        <i/>
        <sz val="11"/>
        <rFont val="Arial"/>
        <family val="2"/>
      </rPr>
      <t>:</t>
    </r>
  </si>
  <si>
    <t>2014</t>
  </si>
  <si>
    <t>2015</t>
  </si>
  <si>
    <t>2016</t>
  </si>
  <si>
    <t>2017</t>
  </si>
  <si>
    <t>2018</t>
  </si>
  <si>
    <t>2019</t>
  </si>
  <si>
    <t>2020</t>
  </si>
  <si>
    <t>UNIVERSIDADE DE SANTIAGO DE COMPOSTELA</t>
  </si>
  <si>
    <t>UNIVERSITAT POLITÈCNICA DE VALÈNCIA</t>
  </si>
  <si>
    <t>UNIVERSITAT POLITÈCNICA DE CATALUNYA</t>
  </si>
  <si>
    <t>UNIVERSIDADE DE VIGO</t>
  </si>
  <si>
    <t>SOLICITANTES</t>
  </si>
  <si>
    <r>
      <t xml:space="preserve">Fuente: </t>
    </r>
    <r>
      <rPr>
        <i/>
        <sz val="11"/>
        <rFont val="Arial"/>
        <family val="2"/>
      </rPr>
      <t>Bases de datos de la OEPM</t>
    </r>
  </si>
  <si>
    <t>2021</t>
  </si>
  <si>
    <t xml:space="preserve"> - </t>
  </si>
  <si>
    <t>UNIVERSITAT DE VALENCIA</t>
  </si>
  <si>
    <t>2022</t>
  </si>
  <si>
    <t>TOTALES</t>
  </si>
  <si>
    <t>2023</t>
  </si>
  <si>
    <t>Tasa de variación
2023/2022</t>
  </si>
  <si>
    <t>-   La tabla está ordenada de mayor a menor número de solicitudes en todo el periodo y en caso de igualdad de mayor a menor solicitudes en el 2023</t>
  </si>
  <si>
    <t xml:space="preserve">Unidad de Apoyo Dirección General </t>
  </si>
  <si>
    <t xml:space="preserve">Servicio de Estadísticas y Estudios </t>
  </si>
  <si>
    <t>Notas:</t>
  </si>
  <si>
    <t>-   Esta estadística tiene en cuenta todos los solicitantes de cada solicitud</t>
  </si>
  <si>
    <t>-   Los datos de patentes europeas y de patentes vía PCT se refieren a las solicitudes presentadas en la OEPM</t>
  </si>
  <si>
    <r>
      <t>FUENTE:</t>
    </r>
    <r>
      <rPr>
        <i/>
        <sz val="10"/>
        <rFont val="Arial"/>
        <family val="2"/>
      </rPr>
      <t xml:space="preserve"> Bases de Datos de la OEPM</t>
    </r>
  </si>
  <si>
    <t>Años</t>
  </si>
  <si>
    <t>Patentes Nacionales</t>
  </si>
  <si>
    <t>Patentes vía PCT</t>
  </si>
  <si>
    <t>Patentes Europeas</t>
  </si>
  <si>
    <t>% ANUAL 2023/2022</t>
  </si>
  <si>
    <t>SOLICITUDES DE PATENTES NACIONALES, PATENTES VÍA PCT Y PATENTES EUROPEAS PRESENTADAS O PARTICIPADAS POR UNIVERSIDADES 2014-2023</t>
  </si>
  <si>
    <t>TOTAL  2014-2023</t>
  </si>
  <si>
    <t>-</t>
  </si>
  <si>
    <t>Solicitudes de Patentes Nacionales presentadas o participadas por Universidades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</si>
</sst>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name val="Times New Roman"/>
    </font>
    <font>
      <i/>
      <sz val="9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BDDE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6" xfId="0" applyFont="1" applyFill="1" applyBorder="1" applyAlignment="1">
      <alignment horizontal="left" vertical="center" wrapText="1" indent="1"/>
    </xf>
    <xf numFmtId="9" fontId="6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/>
    </xf>
    <xf numFmtId="0" fontId="12" fillId="0" borderId="0" xfId="1"/>
    <xf numFmtId="0" fontId="13" fillId="0" borderId="0" xfId="1" applyFont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Font="1"/>
    <xf numFmtId="0" fontId="2" fillId="0" borderId="0" xfId="1" quotePrefix="1" applyFont="1" applyBorder="1" applyAlignment="1">
      <alignment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3" fillId="3" borderId="1" xfId="1" applyFont="1" applyFill="1" applyBorder="1" applyAlignment="1">
      <alignment horizontal="left" vertical="center" wrapText="1" indent="1"/>
    </xf>
    <xf numFmtId="1" fontId="3" fillId="3" borderId="1" xfId="1" applyNumberFormat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left" vertical="center" wrapText="1" indent="1"/>
    </xf>
    <xf numFmtId="0" fontId="3" fillId="5" borderId="1" xfId="1" applyFont="1" applyFill="1" applyBorder="1" applyAlignment="1">
      <alignment horizontal="center" vertical="center"/>
    </xf>
    <xf numFmtId="1" fontId="3" fillId="5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C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AEAEA"/>
      <rgbColor rgb="00333300"/>
      <rgbColor rgb="00993300"/>
      <rgbColor rgb="00993366"/>
      <rgbColor rgb="00333399"/>
      <rgbColor rgb="00333333"/>
    </indexedColors>
    <mruColors>
      <color rgb="FFCCFFFF"/>
      <color rgb="FF0066FF"/>
      <color rgb="FFDDDDDD"/>
      <color rgb="FF66CCFF"/>
      <color rgb="FFFFFFCC"/>
      <color rgb="FFFFFF99"/>
      <color rgb="FF99CCFF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Evolución del nº de solicitudes de Patentes nacionales en el periodo 2014-2023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ES">
                <a:solidFill>
                  <a:sysClr val="windowText" lastClr="000000"/>
                </a:solidFill>
              </a:rPr>
              <a:t>Sólo se representan las universidades que ocupan las 6 primeras posiciones del ranking </a:t>
            </a:r>
          </a:p>
        </c:rich>
      </c:tx>
      <c:layout>
        <c:manualLayout>
          <c:xMode val="edge"/>
          <c:yMode val="edge"/>
          <c:x val="0.13123542380992226"/>
          <c:y val="2.1436227224008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650879674790767E-2"/>
          <c:y val="0.12013301671997194"/>
          <c:w val="0.96111840401496684"/>
          <c:h val="0.68192054717940065"/>
        </c:manualLayout>
      </c:layout>
      <c:lineChart>
        <c:grouping val="standard"/>
        <c:varyColors val="0"/>
        <c:ser>
          <c:idx val="0"/>
          <c:order val="0"/>
          <c:tx>
            <c:strRef>
              <c:f>'Ranking Universidades'!$A$12</c:f>
              <c:strCache>
                <c:ptCount val="1"/>
                <c:pt idx="0">
                  <c:v>UNIVERSIDAD POLITÉCNICA DE MADRID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Universidades'!$B$12:$K$12</c:f>
              <c:numCache>
                <c:formatCode>0</c:formatCode>
                <c:ptCount val="10"/>
                <c:pt idx="0" formatCode="General">
                  <c:v>66</c:v>
                </c:pt>
                <c:pt idx="1">
                  <c:v>43</c:v>
                </c:pt>
                <c:pt idx="2">
                  <c:v>40</c:v>
                </c:pt>
                <c:pt idx="3">
                  <c:v>29</c:v>
                </c:pt>
                <c:pt idx="4">
                  <c:v>32</c:v>
                </c:pt>
                <c:pt idx="5">
                  <c:v>37</c:v>
                </c:pt>
                <c:pt idx="6">
                  <c:v>37</c:v>
                </c:pt>
                <c:pt idx="7">
                  <c:v>40</c:v>
                </c:pt>
                <c:pt idx="8">
                  <c:v>33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EE-4F90-A953-D9422F5C1874}"/>
            </c:ext>
          </c:extLst>
        </c:ser>
        <c:ser>
          <c:idx val="1"/>
          <c:order val="1"/>
          <c:tx>
            <c:strRef>
              <c:f>'Ranking Universidades'!$A$13</c:f>
              <c:strCache>
                <c:ptCount val="1"/>
                <c:pt idx="0">
                  <c:v>UNIVERSITAT POLITÈCNICA DE VALÈNCIA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Universidades'!$B$13:$K$13</c:f>
              <c:numCache>
                <c:formatCode>0</c:formatCode>
                <c:ptCount val="10"/>
                <c:pt idx="0" formatCode="General">
                  <c:v>30</c:v>
                </c:pt>
                <c:pt idx="1">
                  <c:v>26</c:v>
                </c:pt>
                <c:pt idx="2">
                  <c:v>26</c:v>
                </c:pt>
                <c:pt idx="3">
                  <c:v>28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24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EE-4F90-A953-D9422F5C1874}"/>
            </c:ext>
          </c:extLst>
        </c:ser>
        <c:ser>
          <c:idx val="2"/>
          <c:order val="2"/>
          <c:tx>
            <c:strRef>
              <c:f>'Ranking Universidades'!$A$14</c:f>
              <c:strCache>
                <c:ptCount val="1"/>
                <c:pt idx="0">
                  <c:v>UNIVERSIDAD DE SEVILLA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Universidades'!$B$14:$K$14</c:f>
              <c:numCache>
                <c:formatCode>0</c:formatCode>
                <c:ptCount val="10"/>
                <c:pt idx="0" formatCode="General">
                  <c:v>45</c:v>
                </c:pt>
                <c:pt idx="1">
                  <c:v>34</c:v>
                </c:pt>
                <c:pt idx="2">
                  <c:v>32</c:v>
                </c:pt>
                <c:pt idx="3">
                  <c:v>16</c:v>
                </c:pt>
                <c:pt idx="4">
                  <c:v>21</c:v>
                </c:pt>
                <c:pt idx="5">
                  <c:v>16</c:v>
                </c:pt>
                <c:pt idx="6">
                  <c:v>18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EE-4F90-A953-D9422F5C1874}"/>
            </c:ext>
          </c:extLst>
        </c:ser>
        <c:ser>
          <c:idx val="3"/>
          <c:order val="3"/>
          <c:tx>
            <c:strRef>
              <c:f>'Ranking Universidades'!$A$15</c:f>
              <c:strCache>
                <c:ptCount val="1"/>
                <c:pt idx="0">
                  <c:v>UNIVERSIDAD DE GRANADA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Universidades'!$B$15:$K$15</c:f>
              <c:numCache>
                <c:formatCode>0</c:formatCode>
                <c:ptCount val="10"/>
                <c:pt idx="0" formatCode="General">
                  <c:v>28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20</c:v>
                </c:pt>
                <c:pt idx="5">
                  <c:v>17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EE-4F90-A953-D9422F5C1874}"/>
            </c:ext>
          </c:extLst>
        </c:ser>
        <c:ser>
          <c:idx val="4"/>
          <c:order val="4"/>
          <c:tx>
            <c:strRef>
              <c:f>'Ranking Universidades'!$A$16</c:f>
              <c:strCache>
                <c:ptCount val="1"/>
                <c:pt idx="0">
                  <c:v>UNIVERSIDAD DE VALLADOLID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Universidades'!$B$16:$K$16</c:f>
              <c:numCache>
                <c:formatCode>0</c:formatCode>
                <c:ptCount val="10"/>
                <c:pt idx="0" formatCode="General">
                  <c:v>13</c:v>
                </c:pt>
                <c:pt idx="1">
                  <c:v>22</c:v>
                </c:pt>
                <c:pt idx="2">
                  <c:v>12</c:v>
                </c:pt>
                <c:pt idx="3">
                  <c:v>24</c:v>
                </c:pt>
                <c:pt idx="4">
                  <c:v>15</c:v>
                </c:pt>
                <c:pt idx="5">
                  <c:v>29</c:v>
                </c:pt>
                <c:pt idx="6">
                  <c:v>15</c:v>
                </c:pt>
                <c:pt idx="7">
                  <c:v>18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EE-4F90-A953-D9422F5C1874}"/>
            </c:ext>
          </c:extLst>
        </c:ser>
        <c:ser>
          <c:idx val="5"/>
          <c:order val="5"/>
          <c:tx>
            <c:strRef>
              <c:f>'Ranking Universidades'!$A$17</c:f>
              <c:strCache>
                <c:ptCount val="1"/>
                <c:pt idx="0">
                  <c:v>UNIVERSIDAD COMPLUTENSE DE MADRID</c:v>
                </c:pt>
              </c:strCache>
              <c:extLst xmlns:c15="http://schemas.microsoft.com/office/drawing/2012/chart"/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Universidades'!$B$11:$K$11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'Ranking Universidades'!$B$17:$K$17</c:f>
              <c:numCache>
                <c:formatCode>0</c:formatCode>
                <c:ptCount val="10"/>
                <c:pt idx="0" formatCode="General">
                  <c:v>21</c:v>
                </c:pt>
                <c:pt idx="1">
                  <c:v>18</c:v>
                </c:pt>
                <c:pt idx="2">
                  <c:v>21</c:v>
                </c:pt>
                <c:pt idx="3">
                  <c:v>14</c:v>
                </c:pt>
                <c:pt idx="4">
                  <c:v>11</c:v>
                </c:pt>
                <c:pt idx="5">
                  <c:v>23</c:v>
                </c:pt>
                <c:pt idx="6">
                  <c:v>25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A4EE-4F90-A953-D9422F5C18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6215400"/>
        <c:axId val="506215728"/>
        <c:extLst/>
      </c:lineChart>
      <c:catAx>
        <c:axId val="5062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15728"/>
        <c:crosses val="autoZero"/>
        <c:auto val="1"/>
        <c:lblAlgn val="ctr"/>
        <c:lblOffset val="100"/>
        <c:noMultiLvlLbl val="0"/>
      </c:catAx>
      <c:valAx>
        <c:axId val="506215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621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84473453357374"/>
          <c:y val="0.89228245183178467"/>
          <c:w val="0.70680802679935339"/>
          <c:h val="7.431045395852849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Evolución de Solicitudes de Patentes Nacionales e Internacionales presentadas por Universidades 2014-2023</a:t>
            </a:r>
          </a:p>
        </c:rich>
      </c:tx>
      <c:layout>
        <c:manualLayout>
          <c:xMode val="edge"/>
          <c:yMode val="edge"/>
          <c:x val="0.13827788827434634"/>
          <c:y val="2.92703067289002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048940790219191E-2"/>
          <c:y val="0.16616936040889627"/>
          <c:w val="0.90154276806414357"/>
          <c:h val="0.732915803287746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Invenciones'!$A$12</c:f>
              <c:strCache>
                <c:ptCount val="1"/>
                <c:pt idx="0">
                  <c:v>Patentes Nacionales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'Evolución Invenciones'!$B$11:$K$11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'Evolución Invenciones'!$B$12:$K$12</c:f>
              <c:numCache>
                <c:formatCode>0</c:formatCode>
                <c:ptCount val="10"/>
                <c:pt idx="0">
                  <c:v>605</c:v>
                </c:pt>
                <c:pt idx="1">
                  <c:v>563</c:v>
                </c:pt>
                <c:pt idx="2">
                  <c:v>524</c:v>
                </c:pt>
                <c:pt idx="3">
                  <c:v>433</c:v>
                </c:pt>
                <c:pt idx="4">
                  <c:v>327</c:v>
                </c:pt>
                <c:pt idx="5">
                  <c:v>355</c:v>
                </c:pt>
                <c:pt idx="6">
                  <c:v>367</c:v>
                </c:pt>
                <c:pt idx="7">
                  <c:v>367</c:v>
                </c:pt>
                <c:pt idx="8">
                  <c:v>323</c:v>
                </c:pt>
                <c:pt idx="9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6-4601-B722-2C82AE8A0F43}"/>
            </c:ext>
          </c:extLst>
        </c:ser>
        <c:ser>
          <c:idx val="1"/>
          <c:order val="1"/>
          <c:tx>
            <c:strRef>
              <c:f>'Evolución Invenciones'!$A$14</c:f>
              <c:strCache>
                <c:ptCount val="1"/>
                <c:pt idx="0">
                  <c:v>Patentes Europeas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'Evolución Invenciones'!$B$11:$K$11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'Evolución Invenciones'!$B$14:$K$14</c:f>
              <c:numCache>
                <c:formatCode>General</c:formatCode>
                <c:ptCount val="10"/>
                <c:pt idx="0">
                  <c:v>39</c:v>
                </c:pt>
                <c:pt idx="1">
                  <c:v>48</c:v>
                </c:pt>
                <c:pt idx="2">
                  <c:v>36</c:v>
                </c:pt>
                <c:pt idx="3">
                  <c:v>66</c:v>
                </c:pt>
                <c:pt idx="4">
                  <c:v>88</c:v>
                </c:pt>
                <c:pt idx="5">
                  <c:v>87</c:v>
                </c:pt>
                <c:pt idx="6" formatCode="0">
                  <c:v>120</c:v>
                </c:pt>
                <c:pt idx="7" formatCode="0">
                  <c:v>113</c:v>
                </c:pt>
                <c:pt idx="8" formatCode="0">
                  <c:v>131</c:v>
                </c:pt>
                <c:pt idx="9" formatCode="0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6-4601-B722-2C82AE8A0F43}"/>
            </c:ext>
          </c:extLst>
        </c:ser>
        <c:ser>
          <c:idx val="2"/>
          <c:order val="2"/>
          <c:tx>
            <c:strRef>
              <c:f>'Evolución Invenciones'!$A$13</c:f>
              <c:strCache>
                <c:ptCount val="1"/>
                <c:pt idx="0">
                  <c:v>Patentes vía PCT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'Evolución Invenciones'!$B$11:$K$11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'Evolución Invenciones'!$B$13:$K$13</c:f>
              <c:numCache>
                <c:formatCode>General</c:formatCode>
                <c:ptCount val="10"/>
                <c:pt idx="0">
                  <c:v>271</c:v>
                </c:pt>
                <c:pt idx="1">
                  <c:v>262</c:v>
                </c:pt>
                <c:pt idx="2">
                  <c:v>232</c:v>
                </c:pt>
                <c:pt idx="3">
                  <c:v>213</c:v>
                </c:pt>
                <c:pt idx="4">
                  <c:v>170</c:v>
                </c:pt>
                <c:pt idx="5">
                  <c:v>154</c:v>
                </c:pt>
                <c:pt idx="6" formatCode="0">
                  <c:v>173</c:v>
                </c:pt>
                <c:pt idx="7" formatCode="0">
                  <c:v>196</c:v>
                </c:pt>
                <c:pt idx="8" formatCode="0">
                  <c:v>230</c:v>
                </c:pt>
                <c:pt idx="9" formatCode="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6-4601-B722-2C82AE8A0F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420608"/>
        <c:axId val="140422144"/>
      </c:lineChart>
      <c:catAx>
        <c:axId val="1404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42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422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4042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63</xdr:row>
      <xdr:rowOff>1</xdr:rowOff>
    </xdr:from>
    <xdr:to>
      <xdr:col>12</xdr:col>
      <xdr:colOff>625475</xdr:colOff>
      <xdr:row>95</xdr:row>
      <xdr:rowOff>133351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19051</xdr:colOff>
      <xdr:row>0</xdr:row>
      <xdr:rowOff>28575</xdr:rowOff>
    </xdr:from>
    <xdr:to>
      <xdr:col>0</xdr:col>
      <xdr:colOff>2181225</xdr:colOff>
      <xdr:row>2</xdr:row>
      <xdr:rowOff>61898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8575"/>
          <a:ext cx="2162174" cy="490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28574</xdr:rowOff>
    </xdr:from>
    <xdr:to>
      <xdr:col>2</xdr:col>
      <xdr:colOff>0</xdr:colOff>
      <xdr:row>2</xdr:row>
      <xdr:rowOff>38964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4"/>
          <a:ext cx="2085975" cy="50569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15</xdr:row>
      <xdr:rowOff>9523</xdr:rowOff>
    </xdr:from>
    <xdr:to>
      <xdr:col>11</xdr:col>
      <xdr:colOff>552450</xdr:colOff>
      <xdr:row>51</xdr:row>
      <xdr:rowOff>123824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0.04412</cdr:x>
      <cdr:y>0.75181</cdr:y>
    </cdr:from>
    <cdr:to>
      <cdr:x>0.25635</cdr:x>
      <cdr:y>0.79878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182" y="4353861"/>
          <a:ext cx="1732418" cy="272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rgbClr val="C00000"/>
              </a:solidFill>
              <a:latin typeface="Arial"/>
              <a:cs typeface="Arial"/>
            </a:rPr>
            <a:t>Patentes Europeas</a:t>
          </a:r>
        </a:p>
      </cdr:txBody>
    </cdr:sp>
  </cdr:relSizeAnchor>
  <cdr:relSizeAnchor xmlns:cdr="http://schemas.openxmlformats.org/drawingml/2006/chartDrawing">
    <cdr:from>
      <cdr:x>0.06703</cdr:x>
      <cdr:y>0.18733</cdr:y>
    </cdr:from>
    <cdr:to>
      <cdr:x>0.27926</cdr:x>
      <cdr:y>0.2343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532" y="1113436"/>
          <a:ext cx="1635386" cy="279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Patentes Nacionales</a:t>
          </a:r>
        </a:p>
      </cdr:txBody>
    </cdr:sp>
  </cdr:relSizeAnchor>
  <cdr:relSizeAnchor xmlns:cdr="http://schemas.openxmlformats.org/drawingml/2006/chartDrawing">
    <cdr:from>
      <cdr:x>0.04123</cdr:x>
      <cdr:y>0.54002</cdr:y>
    </cdr:from>
    <cdr:to>
      <cdr:x>0.25346</cdr:x>
      <cdr:y>0.58699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525" y="3127379"/>
          <a:ext cx="1732418" cy="27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chemeClr val="accent3">
                  <a:lumMod val="75000"/>
                </a:schemeClr>
              </a:solidFill>
              <a:latin typeface="Arial"/>
              <a:cs typeface="Arial"/>
            </a:rPr>
            <a:t>Patentes vía PCT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a2" displayName="Tabla2" ref="A11:M59" totalsRowShown="0" headerRowDxfId="17" dataDxfId="15" headerRowBorderDxfId="16" tableBorderDxfId="14" totalsRowBorderDxfId="13">
  <sortState ref="A12:M59">
    <sortCondition descending="1" ref="L12:L59"/>
    <sortCondition descending="1" ref="K12:K59"/>
    <sortCondition descending="1" ref="J12:J59"/>
  </sortState>
  <tableColumns count="13">
    <tableColumn id="1" name="SOLICITANTES" dataDxfId="12"/>
    <tableColumn id="9" name="2014" dataDxfId="11"/>
    <tableColumn id="10" name="2015" dataDxfId="10"/>
    <tableColumn id="11" name="2016" dataDxfId="9"/>
    <tableColumn id="12" name="2017" dataDxfId="8"/>
    <tableColumn id="13" name="2018" dataDxfId="7"/>
    <tableColumn id="14" name="2019" dataDxfId="6"/>
    <tableColumn id="15" name="2020" dataDxfId="5"/>
    <tableColumn id="18" name="2021" dataDxfId="4"/>
    <tableColumn id="2" name="2022" dataDxfId="3"/>
    <tableColumn id="19" name="2023" dataDxfId="2"/>
    <tableColumn id="16" name="TOTAL  2014-2023" dataDxfId="1">
      <calculatedColumnFormula>SUM(Tabla2[[#This Row],[2014]:[2023]])</calculatedColumnFormula>
    </tableColumn>
    <tableColumn id="17" name="Tasa de variación_x000a_2023/2022" dataDxfId="0">
      <calculatedColumnFormula>K12/J12-1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Normal="100" workbookViewId="0">
      <selection activeCell="A4" sqref="A4"/>
    </sheetView>
  </sheetViews>
  <sheetFormatPr baseColWidth="10" defaultColWidth="11.5703125" defaultRowHeight="14.25" x14ac:dyDescent="0.2"/>
  <cols>
    <col min="1" max="1" width="35" style="2" customWidth="1"/>
    <col min="2" max="3" width="7.28515625" style="5" customWidth="1"/>
    <col min="4" max="4" width="7.28515625" style="3" customWidth="1"/>
    <col min="5" max="11" width="7.28515625" style="1" customWidth="1"/>
    <col min="12" max="12" width="10.140625" style="1" customWidth="1"/>
    <col min="13" max="13" width="10.5703125" style="1" customWidth="1"/>
    <col min="14" max="16384" width="11.5703125" style="1"/>
  </cols>
  <sheetData>
    <row r="1" spans="1:13" ht="18" customHeight="1" x14ac:dyDescent="0.2">
      <c r="A1" s="1"/>
      <c r="M1" s="19" t="s">
        <v>35</v>
      </c>
    </row>
    <row r="2" spans="1:13" ht="18" customHeight="1" x14ac:dyDescent="0.2">
      <c r="A2" s="1"/>
      <c r="M2" s="19" t="s">
        <v>36</v>
      </c>
    </row>
    <row r="3" spans="1:13" ht="20.25" customHeight="1" x14ac:dyDescent="0.2">
      <c r="A3" s="1"/>
      <c r="B3" s="4"/>
      <c r="C3" s="4"/>
      <c r="D3" s="7"/>
    </row>
    <row r="4" spans="1:13" ht="22.5" customHeight="1" x14ac:dyDescent="0.2">
      <c r="A4" s="16" t="s">
        <v>82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3"/>
    </row>
    <row r="5" spans="1:13" ht="20.25" x14ac:dyDescent="0.2">
      <c r="A5" s="1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3"/>
    </row>
    <row r="6" spans="1:13" ht="21" customHeight="1" x14ac:dyDescent="0.2">
      <c r="A6" s="15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2"/>
    </row>
    <row r="7" spans="1:13" ht="24.75" customHeight="1" x14ac:dyDescent="0.2">
      <c r="A7" s="14" t="s">
        <v>45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2"/>
    </row>
    <row r="8" spans="1:13" ht="18" customHeight="1" x14ac:dyDescent="0.2">
      <c r="A8" s="14" t="s">
        <v>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2"/>
    </row>
    <row r="9" spans="1:13" ht="12" customHeight="1" x14ac:dyDescent="0.2">
      <c r="A9" s="1"/>
      <c r="B9" s="1"/>
      <c r="C9" s="1"/>
      <c r="D9" s="1"/>
    </row>
    <row r="10" spans="1:13" ht="21.75" customHeight="1" x14ac:dyDescent="0.2">
      <c r="A10" s="28" t="s">
        <v>59</v>
      </c>
      <c r="B10" s="6"/>
      <c r="C10" s="6"/>
    </row>
    <row r="11" spans="1:13" ht="42.75" customHeight="1" x14ac:dyDescent="0.2">
      <c r="A11" s="20" t="s">
        <v>58</v>
      </c>
      <c r="B11" s="21" t="s">
        <v>47</v>
      </c>
      <c r="C11" s="21" t="s">
        <v>48</v>
      </c>
      <c r="D11" s="21" t="s">
        <v>49</v>
      </c>
      <c r="E11" s="21" t="s">
        <v>50</v>
      </c>
      <c r="F11" s="21" t="s">
        <v>51</v>
      </c>
      <c r="G11" s="21" t="s">
        <v>52</v>
      </c>
      <c r="H11" s="21" t="s">
        <v>53</v>
      </c>
      <c r="I11" s="21" t="s">
        <v>60</v>
      </c>
      <c r="J11" s="21" t="s">
        <v>63</v>
      </c>
      <c r="K11" s="21" t="s">
        <v>65</v>
      </c>
      <c r="L11" s="21" t="s">
        <v>80</v>
      </c>
      <c r="M11" s="22" t="s">
        <v>66</v>
      </c>
    </row>
    <row r="12" spans="1:13" ht="30" customHeight="1" x14ac:dyDescent="0.2">
      <c r="A12" s="17" t="s">
        <v>13</v>
      </c>
      <c r="B12" s="8">
        <v>66</v>
      </c>
      <c r="C12" s="9">
        <v>43</v>
      </c>
      <c r="D12" s="9">
        <v>40</v>
      </c>
      <c r="E12" s="9">
        <v>29</v>
      </c>
      <c r="F12" s="9">
        <v>32</v>
      </c>
      <c r="G12" s="9">
        <v>37</v>
      </c>
      <c r="H12" s="9">
        <v>37</v>
      </c>
      <c r="I12" s="9">
        <v>40</v>
      </c>
      <c r="J12" s="9">
        <v>33</v>
      </c>
      <c r="K12" s="9">
        <v>25</v>
      </c>
      <c r="L12" s="10">
        <f>SUM(Tabla2[[#This Row],[2014]:[2023]])</f>
        <v>382</v>
      </c>
      <c r="M12" s="18">
        <f t="shared" ref="M12:M34" si="0">K12/J12-1</f>
        <v>-0.24242424242424243</v>
      </c>
    </row>
    <row r="13" spans="1:13" ht="30" customHeight="1" x14ac:dyDescent="0.2">
      <c r="A13" s="17" t="s">
        <v>55</v>
      </c>
      <c r="B13" s="8">
        <v>30</v>
      </c>
      <c r="C13" s="9">
        <v>26</v>
      </c>
      <c r="D13" s="9">
        <v>26</v>
      </c>
      <c r="E13" s="9">
        <v>28</v>
      </c>
      <c r="F13" s="9">
        <v>27</v>
      </c>
      <c r="G13" s="9">
        <v>28</v>
      </c>
      <c r="H13" s="9">
        <v>29</v>
      </c>
      <c r="I13" s="9">
        <v>30</v>
      </c>
      <c r="J13" s="9">
        <v>24</v>
      </c>
      <c r="K13" s="9">
        <v>31</v>
      </c>
      <c r="L13" s="10">
        <f>SUM(Tabla2[[#This Row],[2014]:[2023]])</f>
        <v>279</v>
      </c>
      <c r="M13" s="18">
        <f t="shared" si="0"/>
        <v>0.29166666666666674</v>
      </c>
    </row>
    <row r="14" spans="1:13" ht="34.5" customHeight="1" x14ac:dyDescent="0.2">
      <c r="A14" s="17" t="s">
        <v>42</v>
      </c>
      <c r="B14" s="8">
        <v>45</v>
      </c>
      <c r="C14" s="9">
        <v>34</v>
      </c>
      <c r="D14" s="9">
        <v>32</v>
      </c>
      <c r="E14" s="9">
        <v>16</v>
      </c>
      <c r="F14" s="9">
        <v>21</v>
      </c>
      <c r="G14" s="9">
        <v>16</v>
      </c>
      <c r="H14" s="9">
        <v>18</v>
      </c>
      <c r="I14" s="9">
        <v>14</v>
      </c>
      <c r="J14" s="9">
        <v>18</v>
      </c>
      <c r="K14" s="9">
        <v>13</v>
      </c>
      <c r="L14" s="10">
        <f>SUM(Tabla2[[#This Row],[2014]:[2023]])</f>
        <v>227</v>
      </c>
      <c r="M14" s="18">
        <f t="shared" si="0"/>
        <v>-0.27777777777777779</v>
      </c>
    </row>
    <row r="15" spans="1:13" ht="33" customHeight="1" x14ac:dyDescent="0.2">
      <c r="A15" s="17" t="s">
        <v>3</v>
      </c>
      <c r="B15" s="8">
        <v>28</v>
      </c>
      <c r="C15" s="9">
        <v>21</v>
      </c>
      <c r="D15" s="9">
        <v>17</v>
      </c>
      <c r="E15" s="9">
        <v>15</v>
      </c>
      <c r="F15" s="9">
        <v>20</v>
      </c>
      <c r="G15" s="9">
        <v>17</v>
      </c>
      <c r="H15" s="9">
        <v>19</v>
      </c>
      <c r="I15" s="9">
        <v>19</v>
      </c>
      <c r="J15" s="9">
        <v>19</v>
      </c>
      <c r="K15" s="9">
        <v>22</v>
      </c>
      <c r="L15" s="10">
        <f>SUM(Tabla2[[#This Row],[2014]:[2023]])</f>
        <v>197</v>
      </c>
      <c r="M15" s="18">
        <f t="shared" si="0"/>
        <v>0.15789473684210531</v>
      </c>
    </row>
    <row r="16" spans="1:13" ht="30" customHeight="1" x14ac:dyDescent="0.2">
      <c r="A16" s="17" t="s">
        <v>5</v>
      </c>
      <c r="B16" s="8">
        <v>13</v>
      </c>
      <c r="C16" s="9">
        <v>22</v>
      </c>
      <c r="D16" s="9">
        <v>12</v>
      </c>
      <c r="E16" s="9">
        <v>24</v>
      </c>
      <c r="F16" s="9">
        <v>15</v>
      </c>
      <c r="G16" s="9">
        <v>29</v>
      </c>
      <c r="H16" s="9">
        <v>15</v>
      </c>
      <c r="I16" s="9">
        <v>18</v>
      </c>
      <c r="J16" s="9">
        <v>23</v>
      </c>
      <c r="K16" s="9">
        <v>21</v>
      </c>
      <c r="L16" s="10">
        <f>SUM(Tabla2[[#This Row],[2014]:[2023]])</f>
        <v>192</v>
      </c>
      <c r="M16" s="18">
        <f t="shared" si="0"/>
        <v>-8.6956521739130488E-2</v>
      </c>
    </row>
    <row r="17" spans="1:13" ht="30" customHeight="1" x14ac:dyDescent="0.2">
      <c r="A17" s="17" t="s">
        <v>12</v>
      </c>
      <c r="B17" s="8">
        <v>21</v>
      </c>
      <c r="C17" s="9">
        <v>18</v>
      </c>
      <c r="D17" s="9">
        <v>21</v>
      </c>
      <c r="E17" s="9">
        <v>14</v>
      </c>
      <c r="F17" s="9">
        <v>11</v>
      </c>
      <c r="G17" s="9">
        <v>23</v>
      </c>
      <c r="H17" s="9">
        <v>25</v>
      </c>
      <c r="I17" s="9">
        <v>13</v>
      </c>
      <c r="J17" s="9">
        <v>16</v>
      </c>
      <c r="K17" s="9">
        <v>20</v>
      </c>
      <c r="L17" s="10">
        <f>SUM(Tabla2[[#This Row],[2014]:[2023]])</f>
        <v>182</v>
      </c>
      <c r="M17" s="18">
        <f t="shared" si="0"/>
        <v>0.25</v>
      </c>
    </row>
    <row r="18" spans="1:13" ht="30" customHeight="1" x14ac:dyDescent="0.2">
      <c r="A18" s="17" t="s">
        <v>14</v>
      </c>
      <c r="B18" s="8">
        <v>55</v>
      </c>
      <c r="C18" s="9">
        <v>13</v>
      </c>
      <c r="D18" s="9">
        <v>14</v>
      </c>
      <c r="E18" s="9">
        <v>11</v>
      </c>
      <c r="F18" s="9">
        <v>13</v>
      </c>
      <c r="G18" s="9">
        <v>12</v>
      </c>
      <c r="H18" s="9">
        <v>13</v>
      </c>
      <c r="I18" s="9">
        <v>12</v>
      </c>
      <c r="J18" s="9">
        <v>12</v>
      </c>
      <c r="K18" s="9">
        <v>14</v>
      </c>
      <c r="L18" s="10">
        <f>SUM(Tabla2[[#This Row],[2014]:[2023]])</f>
        <v>169</v>
      </c>
      <c r="M18" s="18">
        <f t="shared" si="0"/>
        <v>0.16666666666666674</v>
      </c>
    </row>
    <row r="19" spans="1:13" ht="30" customHeight="1" x14ac:dyDescent="0.2">
      <c r="A19" s="17" t="s">
        <v>34</v>
      </c>
      <c r="B19" s="8">
        <v>21</v>
      </c>
      <c r="C19" s="9">
        <v>23</v>
      </c>
      <c r="D19" s="9">
        <v>17</v>
      </c>
      <c r="E19" s="9">
        <v>13</v>
      </c>
      <c r="F19" s="9">
        <v>15</v>
      </c>
      <c r="G19" s="9">
        <v>16</v>
      </c>
      <c r="H19" s="9">
        <v>7</v>
      </c>
      <c r="I19" s="9">
        <v>10</v>
      </c>
      <c r="J19" s="9">
        <v>19</v>
      </c>
      <c r="K19" s="9">
        <v>13</v>
      </c>
      <c r="L19" s="10">
        <f>SUM(Tabla2[[#This Row],[2014]:[2023]])</f>
        <v>154</v>
      </c>
      <c r="M19" s="18">
        <f t="shared" si="0"/>
        <v>-0.31578947368421051</v>
      </c>
    </row>
    <row r="20" spans="1:13" ht="36" customHeight="1" x14ac:dyDescent="0.2">
      <c r="A20" s="17" t="s">
        <v>56</v>
      </c>
      <c r="B20" s="8">
        <v>34</v>
      </c>
      <c r="C20" s="9">
        <v>22</v>
      </c>
      <c r="D20" s="9">
        <v>25</v>
      </c>
      <c r="E20" s="9">
        <v>26</v>
      </c>
      <c r="F20" s="9">
        <v>2</v>
      </c>
      <c r="G20" s="9">
        <v>8</v>
      </c>
      <c r="H20" s="9">
        <v>6</v>
      </c>
      <c r="I20" s="9">
        <v>6</v>
      </c>
      <c r="J20" s="9">
        <v>2</v>
      </c>
      <c r="K20" s="9">
        <v>3</v>
      </c>
      <c r="L20" s="10">
        <f>SUM(Tabla2[[#This Row],[2014]:[2023]])</f>
        <v>134</v>
      </c>
      <c r="M20" s="18">
        <f t="shared" si="0"/>
        <v>0.5</v>
      </c>
    </row>
    <row r="21" spans="1:13" ht="30" customHeight="1" x14ac:dyDescent="0.2">
      <c r="A21" s="17" t="s">
        <v>20</v>
      </c>
      <c r="B21" s="8">
        <v>15</v>
      </c>
      <c r="C21" s="9">
        <v>20</v>
      </c>
      <c r="D21" s="9">
        <v>16</v>
      </c>
      <c r="E21" s="9">
        <v>14</v>
      </c>
      <c r="F21" s="9">
        <v>8</v>
      </c>
      <c r="G21" s="9">
        <v>8</v>
      </c>
      <c r="H21" s="9">
        <v>7</v>
      </c>
      <c r="I21" s="9">
        <v>11</v>
      </c>
      <c r="J21" s="9">
        <v>12</v>
      </c>
      <c r="K21" s="9">
        <v>11</v>
      </c>
      <c r="L21" s="10">
        <f>SUM(Tabla2[[#This Row],[2014]:[2023]])</f>
        <v>122</v>
      </c>
      <c r="M21" s="18">
        <f t="shared" si="0"/>
        <v>-8.333333333333337E-2</v>
      </c>
    </row>
    <row r="22" spans="1:13" ht="30" customHeight="1" x14ac:dyDescent="0.2">
      <c r="A22" s="17" t="s">
        <v>62</v>
      </c>
      <c r="B22" s="8">
        <v>10</v>
      </c>
      <c r="C22" s="9">
        <v>12</v>
      </c>
      <c r="D22" s="9">
        <v>12</v>
      </c>
      <c r="E22" s="9">
        <v>11</v>
      </c>
      <c r="F22" s="9">
        <v>9</v>
      </c>
      <c r="G22" s="9">
        <v>8</v>
      </c>
      <c r="H22" s="9">
        <v>13</v>
      </c>
      <c r="I22" s="9">
        <v>13</v>
      </c>
      <c r="J22" s="9">
        <v>10</v>
      </c>
      <c r="K22" s="9">
        <v>16</v>
      </c>
      <c r="L22" s="10">
        <f>SUM(Tabla2[[#This Row],[2014]:[2023]])</f>
        <v>114</v>
      </c>
      <c r="M22" s="18">
        <f t="shared" si="0"/>
        <v>0.60000000000000009</v>
      </c>
    </row>
    <row r="23" spans="1:13" ht="30" customHeight="1" x14ac:dyDescent="0.2">
      <c r="A23" s="17" t="s">
        <v>15</v>
      </c>
      <c r="B23" s="8">
        <v>15</v>
      </c>
      <c r="C23" s="9">
        <v>11</v>
      </c>
      <c r="D23" s="9">
        <v>12</v>
      </c>
      <c r="E23" s="9">
        <v>10</v>
      </c>
      <c r="F23" s="9">
        <v>7</v>
      </c>
      <c r="G23" s="9">
        <v>12</v>
      </c>
      <c r="H23" s="9">
        <v>10</v>
      </c>
      <c r="I23" s="9">
        <v>9</v>
      </c>
      <c r="J23" s="9">
        <v>9</v>
      </c>
      <c r="K23" s="9">
        <v>11</v>
      </c>
      <c r="L23" s="10">
        <f>SUM(Tabla2[[#This Row],[2014]:[2023]])</f>
        <v>106</v>
      </c>
      <c r="M23" s="18">
        <f t="shared" si="0"/>
        <v>0.22222222222222232</v>
      </c>
    </row>
    <row r="24" spans="1:13" ht="30" customHeight="1" x14ac:dyDescent="0.2">
      <c r="A24" s="17" t="s">
        <v>21</v>
      </c>
      <c r="B24" s="8">
        <v>11</v>
      </c>
      <c r="C24" s="9">
        <v>24</v>
      </c>
      <c r="D24" s="9">
        <v>27</v>
      </c>
      <c r="E24" s="9">
        <v>11</v>
      </c>
      <c r="F24" s="9">
        <v>7</v>
      </c>
      <c r="G24" s="9">
        <v>6</v>
      </c>
      <c r="H24" s="9">
        <v>4</v>
      </c>
      <c r="I24" s="9">
        <v>4</v>
      </c>
      <c r="J24" s="9">
        <v>5</v>
      </c>
      <c r="K24" s="9">
        <v>1</v>
      </c>
      <c r="L24" s="10">
        <f>SUM(Tabla2[[#This Row],[2014]:[2023]])</f>
        <v>100</v>
      </c>
      <c r="M24" s="18">
        <f t="shared" si="0"/>
        <v>-0.8</v>
      </c>
    </row>
    <row r="25" spans="1:13" ht="30" customHeight="1" x14ac:dyDescent="0.2">
      <c r="A25" s="17" t="s">
        <v>54</v>
      </c>
      <c r="B25" s="8">
        <v>16</v>
      </c>
      <c r="C25" s="9">
        <v>12</v>
      </c>
      <c r="D25" s="9">
        <v>11</v>
      </c>
      <c r="E25" s="9">
        <v>12</v>
      </c>
      <c r="F25" s="9">
        <v>14</v>
      </c>
      <c r="G25" s="9">
        <v>6</v>
      </c>
      <c r="H25" s="9">
        <v>7</v>
      </c>
      <c r="I25" s="9">
        <v>7</v>
      </c>
      <c r="J25" s="9">
        <v>4</v>
      </c>
      <c r="K25" s="9">
        <v>10</v>
      </c>
      <c r="L25" s="10">
        <f>SUM(Tabla2[[#This Row],[2014]:[2023]])</f>
        <v>99</v>
      </c>
      <c r="M25" s="18">
        <f t="shared" si="0"/>
        <v>1.5</v>
      </c>
    </row>
    <row r="26" spans="1:13" ht="30" customHeight="1" x14ac:dyDescent="0.2">
      <c r="A26" s="17" t="s">
        <v>37</v>
      </c>
      <c r="B26" s="8">
        <v>11</v>
      </c>
      <c r="C26" s="9">
        <v>6</v>
      </c>
      <c r="D26" s="9">
        <v>13</v>
      </c>
      <c r="E26" s="9">
        <v>28</v>
      </c>
      <c r="F26" s="9">
        <v>10</v>
      </c>
      <c r="G26" s="9">
        <v>7</v>
      </c>
      <c r="H26" s="9">
        <v>9</v>
      </c>
      <c r="I26" s="9">
        <v>4</v>
      </c>
      <c r="J26" s="9">
        <v>2</v>
      </c>
      <c r="K26" s="9">
        <v>5</v>
      </c>
      <c r="L26" s="10">
        <f>SUM(Tabla2[[#This Row],[2014]:[2023]])</f>
        <v>95</v>
      </c>
      <c r="M26" s="18">
        <f t="shared" si="0"/>
        <v>1.5</v>
      </c>
    </row>
    <row r="27" spans="1:13" ht="30" customHeight="1" x14ac:dyDescent="0.2">
      <c r="A27" s="17" t="s">
        <v>57</v>
      </c>
      <c r="B27" s="8">
        <v>17</v>
      </c>
      <c r="C27" s="9">
        <v>11</v>
      </c>
      <c r="D27" s="9">
        <v>15</v>
      </c>
      <c r="E27" s="9">
        <v>17</v>
      </c>
      <c r="F27" s="9">
        <v>5</v>
      </c>
      <c r="G27" s="9">
        <v>6</v>
      </c>
      <c r="H27" s="9">
        <v>6</v>
      </c>
      <c r="I27" s="9">
        <v>8</v>
      </c>
      <c r="J27" s="9">
        <v>8</v>
      </c>
      <c r="K27" s="9">
        <v>2</v>
      </c>
      <c r="L27" s="10">
        <f>SUM(Tabla2[[#This Row],[2014]:[2023]])</f>
        <v>95</v>
      </c>
      <c r="M27" s="18">
        <f t="shared" si="0"/>
        <v>-0.75</v>
      </c>
    </row>
    <row r="28" spans="1:13" ht="30" customHeight="1" x14ac:dyDescent="0.2">
      <c r="A28" s="17" t="s">
        <v>11</v>
      </c>
      <c r="B28" s="8">
        <v>9</v>
      </c>
      <c r="C28" s="9">
        <v>9</v>
      </c>
      <c r="D28" s="9">
        <v>11</v>
      </c>
      <c r="E28" s="9">
        <v>13</v>
      </c>
      <c r="F28" s="9">
        <v>5</v>
      </c>
      <c r="G28" s="9">
        <v>3</v>
      </c>
      <c r="H28" s="9">
        <v>10</v>
      </c>
      <c r="I28" s="9">
        <v>12</v>
      </c>
      <c r="J28" s="9">
        <v>8</v>
      </c>
      <c r="K28" s="9">
        <v>11</v>
      </c>
      <c r="L28" s="10">
        <f>SUM(Tabla2[[#This Row],[2014]:[2023]])</f>
        <v>91</v>
      </c>
      <c r="M28" s="18">
        <f t="shared" si="0"/>
        <v>0.375</v>
      </c>
    </row>
    <row r="29" spans="1:13" ht="30.75" customHeight="1" x14ac:dyDescent="0.2">
      <c r="A29" s="17" t="s">
        <v>43</v>
      </c>
      <c r="B29" s="8">
        <v>8</v>
      </c>
      <c r="C29" s="9">
        <v>26</v>
      </c>
      <c r="D29" s="9">
        <v>4</v>
      </c>
      <c r="E29" s="9">
        <v>12</v>
      </c>
      <c r="F29" s="9">
        <v>3</v>
      </c>
      <c r="G29" s="9">
        <v>8</v>
      </c>
      <c r="H29" s="9">
        <v>8</v>
      </c>
      <c r="I29" s="9">
        <v>5</v>
      </c>
      <c r="J29" s="9">
        <v>10</v>
      </c>
      <c r="K29" s="9">
        <v>7</v>
      </c>
      <c r="L29" s="10">
        <f>SUM(Tabla2[[#This Row],[2014]:[2023]])</f>
        <v>91</v>
      </c>
      <c r="M29" s="18">
        <f t="shared" si="0"/>
        <v>-0.30000000000000004</v>
      </c>
    </row>
    <row r="30" spans="1:13" ht="30" customHeight="1" x14ac:dyDescent="0.2">
      <c r="A30" s="17" t="s">
        <v>18</v>
      </c>
      <c r="B30" s="8">
        <v>9</v>
      </c>
      <c r="C30" s="9">
        <v>8</v>
      </c>
      <c r="D30" s="9">
        <v>17</v>
      </c>
      <c r="E30" s="9">
        <v>7</v>
      </c>
      <c r="F30" s="9">
        <v>7</v>
      </c>
      <c r="G30" s="9">
        <v>10</v>
      </c>
      <c r="H30" s="9">
        <v>12</v>
      </c>
      <c r="I30" s="9">
        <v>10</v>
      </c>
      <c r="J30" s="9">
        <v>4</v>
      </c>
      <c r="K30" s="9">
        <v>4</v>
      </c>
      <c r="L30" s="10">
        <f>SUM(Tabla2[[#This Row],[2014]:[2023]])</f>
        <v>88</v>
      </c>
      <c r="M30" s="18">
        <f t="shared" si="0"/>
        <v>0</v>
      </c>
    </row>
    <row r="31" spans="1:13" ht="30" customHeight="1" x14ac:dyDescent="0.2">
      <c r="A31" s="17" t="s">
        <v>22</v>
      </c>
      <c r="B31" s="8">
        <v>6</v>
      </c>
      <c r="C31" s="9">
        <v>20</v>
      </c>
      <c r="D31" s="9">
        <v>8</v>
      </c>
      <c r="E31" s="9">
        <v>6</v>
      </c>
      <c r="F31" s="9">
        <v>5</v>
      </c>
      <c r="G31" s="9">
        <v>10</v>
      </c>
      <c r="H31" s="9">
        <v>8</v>
      </c>
      <c r="I31" s="9">
        <v>11</v>
      </c>
      <c r="J31" s="9">
        <v>5</v>
      </c>
      <c r="K31" s="9">
        <v>8</v>
      </c>
      <c r="L31" s="10">
        <f>SUM(Tabla2[[#This Row],[2014]:[2023]])</f>
        <v>87</v>
      </c>
      <c r="M31" s="18">
        <f t="shared" si="0"/>
        <v>0.60000000000000009</v>
      </c>
    </row>
    <row r="32" spans="1:13" ht="30" customHeight="1" x14ac:dyDescent="0.2">
      <c r="A32" s="17" t="s">
        <v>17</v>
      </c>
      <c r="B32" s="8">
        <v>7</v>
      </c>
      <c r="C32" s="9">
        <v>7</v>
      </c>
      <c r="D32" s="9">
        <v>9</v>
      </c>
      <c r="E32" s="9">
        <v>6</v>
      </c>
      <c r="F32" s="9">
        <v>6</v>
      </c>
      <c r="G32" s="9">
        <v>5</v>
      </c>
      <c r="H32" s="9">
        <v>11</v>
      </c>
      <c r="I32" s="9">
        <v>13</v>
      </c>
      <c r="J32" s="9">
        <v>6</v>
      </c>
      <c r="K32" s="9">
        <v>12</v>
      </c>
      <c r="L32" s="10">
        <f>SUM(Tabla2[[#This Row],[2014]:[2023]])</f>
        <v>82</v>
      </c>
      <c r="M32" s="18">
        <f t="shared" si="0"/>
        <v>1</v>
      </c>
    </row>
    <row r="33" spans="1:13" ht="31.5" customHeight="1" x14ac:dyDescent="0.2">
      <c r="A33" s="17" t="s">
        <v>7</v>
      </c>
      <c r="B33" s="8">
        <v>10</v>
      </c>
      <c r="C33" s="9">
        <v>22</v>
      </c>
      <c r="D33" s="9">
        <v>18</v>
      </c>
      <c r="E33" s="9">
        <v>9</v>
      </c>
      <c r="F33" s="9">
        <v>3</v>
      </c>
      <c r="G33" s="9">
        <v>4</v>
      </c>
      <c r="H33" s="9">
        <v>4</v>
      </c>
      <c r="I33" s="9">
        <v>8</v>
      </c>
      <c r="J33" s="9">
        <v>3</v>
      </c>
      <c r="K33" s="9"/>
      <c r="L33" s="10">
        <f>SUM(Tabla2[[#This Row],[2014]:[2023]])</f>
        <v>81</v>
      </c>
      <c r="M33" s="18">
        <f t="shared" si="0"/>
        <v>-1</v>
      </c>
    </row>
    <row r="34" spans="1:13" ht="30" customHeight="1" x14ac:dyDescent="0.2">
      <c r="A34" s="17" t="s">
        <v>24</v>
      </c>
      <c r="B34" s="8">
        <v>8</v>
      </c>
      <c r="C34" s="9">
        <v>7</v>
      </c>
      <c r="D34" s="9">
        <v>13</v>
      </c>
      <c r="E34" s="9">
        <v>9</v>
      </c>
      <c r="F34" s="9">
        <v>6</v>
      </c>
      <c r="G34" s="9">
        <v>5</v>
      </c>
      <c r="H34" s="9">
        <v>5</v>
      </c>
      <c r="I34" s="9">
        <v>5</v>
      </c>
      <c r="J34" s="9">
        <v>6</v>
      </c>
      <c r="K34" s="9">
        <v>6</v>
      </c>
      <c r="L34" s="10">
        <f>SUM(Tabla2[[#This Row],[2014]:[2023]])</f>
        <v>70</v>
      </c>
      <c r="M34" s="18">
        <f t="shared" si="0"/>
        <v>0</v>
      </c>
    </row>
    <row r="35" spans="1:13" ht="33" customHeight="1" x14ac:dyDescent="0.2">
      <c r="A35" s="17" t="s">
        <v>2</v>
      </c>
      <c r="B35" s="8">
        <v>12</v>
      </c>
      <c r="C35" s="9">
        <v>9</v>
      </c>
      <c r="D35" s="9">
        <v>11</v>
      </c>
      <c r="E35" s="9">
        <v>8</v>
      </c>
      <c r="F35" s="9">
        <v>8</v>
      </c>
      <c r="G35" s="9">
        <v>4</v>
      </c>
      <c r="H35" s="9">
        <v>8</v>
      </c>
      <c r="I35" s="9">
        <v>6</v>
      </c>
      <c r="J35" s="9"/>
      <c r="K35" s="9"/>
      <c r="L35" s="10">
        <f>SUM(Tabla2[[#This Row],[2014]:[2023]])</f>
        <v>66</v>
      </c>
      <c r="M35" s="18" t="s">
        <v>61</v>
      </c>
    </row>
    <row r="36" spans="1:13" ht="30" customHeight="1" x14ac:dyDescent="0.2">
      <c r="A36" s="17" t="s">
        <v>1</v>
      </c>
      <c r="B36" s="8">
        <v>5</v>
      </c>
      <c r="C36" s="9">
        <v>8</v>
      </c>
      <c r="D36" s="9">
        <v>11</v>
      </c>
      <c r="E36" s="9">
        <v>5</v>
      </c>
      <c r="F36" s="9">
        <v>10</v>
      </c>
      <c r="G36" s="9">
        <v>10</v>
      </c>
      <c r="H36" s="9">
        <v>3</v>
      </c>
      <c r="I36" s="9">
        <v>3</v>
      </c>
      <c r="J36" s="9">
        <v>4</v>
      </c>
      <c r="K36" s="9">
        <v>4</v>
      </c>
      <c r="L36" s="10">
        <f>SUM(Tabla2[[#This Row],[2014]:[2023]])</f>
        <v>63</v>
      </c>
      <c r="M36" s="18">
        <f t="shared" ref="M36:M52" si="1">K36/J36-1</f>
        <v>0</v>
      </c>
    </row>
    <row r="37" spans="1:13" ht="30" customHeight="1" x14ac:dyDescent="0.2">
      <c r="A37" s="17" t="s">
        <v>28</v>
      </c>
      <c r="B37" s="8">
        <v>7</v>
      </c>
      <c r="C37" s="9">
        <v>5</v>
      </c>
      <c r="D37" s="9">
        <v>5</v>
      </c>
      <c r="E37" s="9">
        <v>3</v>
      </c>
      <c r="F37" s="9">
        <v>10</v>
      </c>
      <c r="G37" s="9">
        <v>3</v>
      </c>
      <c r="H37" s="9">
        <v>10</v>
      </c>
      <c r="I37" s="9">
        <v>10</v>
      </c>
      <c r="J37" s="9">
        <v>4</v>
      </c>
      <c r="K37" s="9">
        <v>2</v>
      </c>
      <c r="L37" s="10">
        <f>SUM(Tabla2[[#This Row],[2014]:[2023]])</f>
        <v>59</v>
      </c>
      <c r="M37" s="18">
        <f t="shared" si="1"/>
        <v>-0.5</v>
      </c>
    </row>
    <row r="38" spans="1:13" ht="30" customHeight="1" x14ac:dyDescent="0.2">
      <c r="A38" s="17" t="s">
        <v>44</v>
      </c>
      <c r="B38" s="8">
        <v>4</v>
      </c>
      <c r="C38" s="9">
        <v>10</v>
      </c>
      <c r="D38" s="9">
        <v>4</v>
      </c>
      <c r="E38" s="9">
        <v>7</v>
      </c>
      <c r="F38" s="9">
        <v>5</v>
      </c>
      <c r="G38" s="9">
        <v>3</v>
      </c>
      <c r="H38" s="9">
        <v>6</v>
      </c>
      <c r="I38" s="9">
        <v>4</v>
      </c>
      <c r="J38" s="9">
        <v>6</v>
      </c>
      <c r="K38" s="9">
        <v>6</v>
      </c>
      <c r="L38" s="10">
        <f>SUM(Tabla2[[#This Row],[2014]:[2023]])</f>
        <v>55</v>
      </c>
      <c r="M38" s="18">
        <f t="shared" si="1"/>
        <v>0</v>
      </c>
    </row>
    <row r="39" spans="1:13" ht="30" customHeight="1" x14ac:dyDescent="0.2">
      <c r="A39" s="17" t="s">
        <v>23</v>
      </c>
      <c r="B39" s="8">
        <v>5</v>
      </c>
      <c r="C39" s="9">
        <v>7</v>
      </c>
      <c r="D39" s="9">
        <v>13</v>
      </c>
      <c r="E39" s="9">
        <v>6</v>
      </c>
      <c r="F39" s="9">
        <v>2</v>
      </c>
      <c r="G39" s="9">
        <v>3</v>
      </c>
      <c r="H39" s="9">
        <v>4</v>
      </c>
      <c r="I39" s="9">
        <v>3</v>
      </c>
      <c r="J39" s="9">
        <v>3</v>
      </c>
      <c r="K39" s="9">
        <v>8</v>
      </c>
      <c r="L39" s="10">
        <f>SUM(Tabla2[[#This Row],[2014]:[2023]])</f>
        <v>54</v>
      </c>
      <c r="M39" s="18">
        <f t="shared" si="1"/>
        <v>1.6666666666666665</v>
      </c>
    </row>
    <row r="40" spans="1:13" ht="30" customHeight="1" x14ac:dyDescent="0.2">
      <c r="A40" s="17" t="s">
        <v>8</v>
      </c>
      <c r="B40" s="8">
        <v>9</v>
      </c>
      <c r="C40" s="9">
        <v>5</v>
      </c>
      <c r="D40" s="9">
        <v>6</v>
      </c>
      <c r="E40" s="9">
        <v>4</v>
      </c>
      <c r="F40" s="9">
        <v>5</v>
      </c>
      <c r="G40" s="9">
        <v>9</v>
      </c>
      <c r="H40" s="9">
        <v>3</v>
      </c>
      <c r="I40" s="9">
        <v>3</v>
      </c>
      <c r="J40" s="9">
        <v>3</v>
      </c>
      <c r="K40" s="9">
        <v>6</v>
      </c>
      <c r="L40" s="10">
        <f>SUM(Tabla2[[#This Row],[2014]:[2023]])</f>
        <v>53</v>
      </c>
      <c r="M40" s="18">
        <f t="shared" si="1"/>
        <v>1</v>
      </c>
    </row>
    <row r="41" spans="1:13" ht="30" customHeight="1" x14ac:dyDescent="0.2">
      <c r="A41" s="17" t="s">
        <v>40</v>
      </c>
      <c r="B41" s="8">
        <v>2</v>
      </c>
      <c r="C41" s="9">
        <v>9</v>
      </c>
      <c r="D41" s="9">
        <v>9</v>
      </c>
      <c r="E41" s="9">
        <v>7</v>
      </c>
      <c r="F41" s="9">
        <v>3</v>
      </c>
      <c r="G41" s="9">
        <v>6</v>
      </c>
      <c r="H41" s="9">
        <v>2</v>
      </c>
      <c r="I41" s="9">
        <v>9</v>
      </c>
      <c r="J41" s="9">
        <v>4</v>
      </c>
      <c r="K41" s="9">
        <v>2</v>
      </c>
      <c r="L41" s="10">
        <f>SUM(Tabla2[[#This Row],[2014]:[2023]])</f>
        <v>53</v>
      </c>
      <c r="M41" s="18">
        <f t="shared" si="1"/>
        <v>-0.5</v>
      </c>
    </row>
    <row r="42" spans="1:13" s="11" customFormat="1" ht="30" customHeight="1" x14ac:dyDescent="0.2">
      <c r="A42" s="17" t="s">
        <v>6</v>
      </c>
      <c r="B42" s="8">
        <v>11</v>
      </c>
      <c r="C42" s="9">
        <v>9</v>
      </c>
      <c r="D42" s="9">
        <v>5</v>
      </c>
      <c r="E42" s="9">
        <v>8</v>
      </c>
      <c r="F42" s="9">
        <v>7</v>
      </c>
      <c r="G42" s="9">
        <v>2</v>
      </c>
      <c r="H42" s="9">
        <v>7</v>
      </c>
      <c r="I42" s="9">
        <v>3</v>
      </c>
      <c r="J42" s="9">
        <v>1</v>
      </c>
      <c r="K42" s="9"/>
      <c r="L42" s="10">
        <f>SUM(Tabla2[[#This Row],[2014]:[2023]])</f>
        <v>53</v>
      </c>
      <c r="M42" s="18">
        <f t="shared" si="1"/>
        <v>-1</v>
      </c>
    </row>
    <row r="43" spans="1:13" ht="30" customHeight="1" x14ac:dyDescent="0.2">
      <c r="A43" s="17" t="s">
        <v>10</v>
      </c>
      <c r="B43" s="8">
        <v>7</v>
      </c>
      <c r="C43" s="9">
        <v>6</v>
      </c>
      <c r="D43" s="9">
        <v>11</v>
      </c>
      <c r="E43" s="9">
        <v>5</v>
      </c>
      <c r="F43" s="9">
        <v>2</v>
      </c>
      <c r="G43" s="9">
        <v>4</v>
      </c>
      <c r="H43" s="9">
        <v>4</v>
      </c>
      <c r="I43" s="9">
        <v>3</v>
      </c>
      <c r="J43" s="9">
        <v>6</v>
      </c>
      <c r="K43" s="9">
        <v>3</v>
      </c>
      <c r="L43" s="10">
        <f>SUM(Tabla2[[#This Row],[2014]:[2023]])</f>
        <v>51</v>
      </c>
      <c r="M43" s="18">
        <f t="shared" si="1"/>
        <v>-0.5</v>
      </c>
    </row>
    <row r="44" spans="1:13" ht="30" customHeight="1" x14ac:dyDescent="0.2">
      <c r="A44" s="17" t="s">
        <v>41</v>
      </c>
      <c r="B44" s="8">
        <v>9</v>
      </c>
      <c r="C44" s="9">
        <v>6</v>
      </c>
      <c r="D44" s="9">
        <v>7</v>
      </c>
      <c r="E44" s="9">
        <v>4</v>
      </c>
      <c r="F44" s="9">
        <v>3</v>
      </c>
      <c r="G44" s="9">
        <v>3</v>
      </c>
      <c r="H44" s="9">
        <v>6</v>
      </c>
      <c r="I44" s="9">
        <v>4</v>
      </c>
      <c r="J44" s="9">
        <v>3</v>
      </c>
      <c r="K44" s="9">
        <v>5</v>
      </c>
      <c r="L44" s="10">
        <f>SUM(Tabla2[[#This Row],[2014]:[2023]])</f>
        <v>50</v>
      </c>
      <c r="M44" s="18">
        <f t="shared" si="1"/>
        <v>0.66666666666666674</v>
      </c>
    </row>
    <row r="45" spans="1:13" ht="30" customHeight="1" x14ac:dyDescent="0.2">
      <c r="A45" s="17" t="s">
        <v>0</v>
      </c>
      <c r="B45" s="8">
        <v>5</v>
      </c>
      <c r="C45" s="9">
        <v>7</v>
      </c>
      <c r="D45" s="9">
        <v>9</v>
      </c>
      <c r="E45" s="9">
        <v>3</v>
      </c>
      <c r="F45" s="9">
        <v>2</v>
      </c>
      <c r="G45" s="9">
        <v>6</v>
      </c>
      <c r="H45" s="9">
        <v>1</v>
      </c>
      <c r="I45" s="9">
        <v>4</v>
      </c>
      <c r="J45" s="9">
        <v>6</v>
      </c>
      <c r="K45" s="9">
        <v>5</v>
      </c>
      <c r="L45" s="10">
        <f>SUM(Tabla2[[#This Row],[2014]:[2023]])</f>
        <v>48</v>
      </c>
      <c r="M45" s="18">
        <f t="shared" si="1"/>
        <v>-0.16666666666666663</v>
      </c>
    </row>
    <row r="46" spans="1:13" ht="29.25" customHeight="1" x14ac:dyDescent="0.2">
      <c r="A46" s="17" t="s">
        <v>9</v>
      </c>
      <c r="B46" s="8">
        <v>12</v>
      </c>
      <c r="C46" s="9">
        <v>11</v>
      </c>
      <c r="D46" s="9">
        <v>6</v>
      </c>
      <c r="E46" s="9">
        <v>7</v>
      </c>
      <c r="F46" s="9"/>
      <c r="G46" s="9">
        <v>2</v>
      </c>
      <c r="H46" s="9"/>
      <c r="I46" s="9">
        <v>1</v>
      </c>
      <c r="J46" s="9">
        <v>3</v>
      </c>
      <c r="K46" s="9">
        <v>2</v>
      </c>
      <c r="L46" s="10">
        <f>SUM(Tabla2[[#This Row],[2014]:[2023]])</f>
        <v>44</v>
      </c>
      <c r="M46" s="18">
        <f t="shared" si="1"/>
        <v>-0.33333333333333337</v>
      </c>
    </row>
    <row r="47" spans="1:13" ht="30" customHeight="1" x14ac:dyDescent="0.2">
      <c r="A47" s="17" t="s">
        <v>38</v>
      </c>
      <c r="B47" s="8">
        <v>2</v>
      </c>
      <c r="C47" s="9">
        <v>7</v>
      </c>
      <c r="D47" s="9">
        <v>12</v>
      </c>
      <c r="E47" s="9">
        <v>9</v>
      </c>
      <c r="F47" s="9">
        <v>3</v>
      </c>
      <c r="G47" s="9">
        <v>1</v>
      </c>
      <c r="H47" s="9">
        <v>4</v>
      </c>
      <c r="I47" s="9">
        <v>3</v>
      </c>
      <c r="J47" s="9">
        <v>1</v>
      </c>
      <c r="K47" s="9">
        <v>2</v>
      </c>
      <c r="L47" s="10">
        <f>SUM(Tabla2[[#This Row],[2014]:[2023]])</f>
        <v>44</v>
      </c>
      <c r="M47" s="18">
        <f t="shared" si="1"/>
        <v>1</v>
      </c>
    </row>
    <row r="48" spans="1:13" ht="33.75" customHeight="1" x14ac:dyDescent="0.2">
      <c r="A48" s="17" t="s">
        <v>4</v>
      </c>
      <c r="B48" s="8"/>
      <c r="C48" s="9">
        <v>10</v>
      </c>
      <c r="D48" s="9">
        <v>6</v>
      </c>
      <c r="E48" s="9">
        <v>3</v>
      </c>
      <c r="F48" s="9">
        <v>2</v>
      </c>
      <c r="G48" s="9">
        <v>4</v>
      </c>
      <c r="H48" s="9">
        <v>5</v>
      </c>
      <c r="I48" s="9">
        <v>8</v>
      </c>
      <c r="J48" s="9">
        <v>3</v>
      </c>
      <c r="K48" s="9">
        <v>2</v>
      </c>
      <c r="L48" s="10">
        <f>SUM(Tabla2[[#This Row],[2014]:[2023]])</f>
        <v>43</v>
      </c>
      <c r="M48" s="18">
        <f t="shared" si="1"/>
        <v>-0.33333333333333337</v>
      </c>
    </row>
    <row r="49" spans="1:13" ht="36.75" customHeight="1" x14ac:dyDescent="0.2">
      <c r="A49" s="17" t="s">
        <v>30</v>
      </c>
      <c r="B49" s="8">
        <v>5</v>
      </c>
      <c r="C49" s="9">
        <v>4</v>
      </c>
      <c r="D49" s="9">
        <v>2</v>
      </c>
      <c r="E49" s="9">
        <v>4</v>
      </c>
      <c r="F49" s="9">
        <v>2</v>
      </c>
      <c r="G49" s="9">
        <v>1</v>
      </c>
      <c r="H49" s="9">
        <v>5</v>
      </c>
      <c r="I49" s="9">
        <v>1</v>
      </c>
      <c r="J49" s="9">
        <v>4</v>
      </c>
      <c r="K49" s="9">
        <v>2</v>
      </c>
      <c r="L49" s="10">
        <f>SUM(Tabla2[[#This Row],[2014]:[2023]])</f>
        <v>30</v>
      </c>
      <c r="M49" s="18">
        <f t="shared" si="1"/>
        <v>-0.5</v>
      </c>
    </row>
    <row r="50" spans="1:13" ht="33" customHeight="1" x14ac:dyDescent="0.2">
      <c r="A50" s="17" t="s">
        <v>29</v>
      </c>
      <c r="B50" s="8">
        <v>2</v>
      </c>
      <c r="C50" s="9">
        <v>1</v>
      </c>
      <c r="D50" s="9">
        <v>3</v>
      </c>
      <c r="E50" s="9">
        <v>2</v>
      </c>
      <c r="F50" s="9">
        <v>1</v>
      </c>
      <c r="G50" s="9">
        <v>1</v>
      </c>
      <c r="H50" s="9">
        <v>3</v>
      </c>
      <c r="I50" s="9">
        <v>5</v>
      </c>
      <c r="J50" s="9">
        <v>6</v>
      </c>
      <c r="K50" s="9">
        <v>5</v>
      </c>
      <c r="L50" s="10">
        <f>SUM(Tabla2[[#This Row],[2014]:[2023]])</f>
        <v>29</v>
      </c>
      <c r="M50" s="18">
        <f t="shared" si="1"/>
        <v>-0.16666666666666663</v>
      </c>
    </row>
    <row r="51" spans="1:13" ht="30.75" customHeight="1" x14ac:dyDescent="0.2">
      <c r="A51" s="17" t="s">
        <v>26</v>
      </c>
      <c r="B51" s="8">
        <v>7</v>
      </c>
      <c r="C51" s="9">
        <v>3</v>
      </c>
      <c r="D51" s="9">
        <v>3</v>
      </c>
      <c r="E51" s="9"/>
      <c r="F51" s="9">
        <v>3</v>
      </c>
      <c r="G51" s="9">
        <v>1</v>
      </c>
      <c r="H51" s="9">
        <v>2</v>
      </c>
      <c r="I51" s="9">
        <v>7</v>
      </c>
      <c r="J51" s="9">
        <v>2</v>
      </c>
      <c r="K51" s="9"/>
      <c r="L51" s="10">
        <f>SUM(Tabla2[[#This Row],[2014]:[2023]])</f>
        <v>28</v>
      </c>
      <c r="M51" s="18">
        <f t="shared" si="1"/>
        <v>-1</v>
      </c>
    </row>
    <row r="52" spans="1:13" ht="33.75" customHeight="1" x14ac:dyDescent="0.2">
      <c r="A52" s="17" t="s">
        <v>39</v>
      </c>
      <c r="B52" s="8">
        <v>8</v>
      </c>
      <c r="C52" s="9">
        <v>4</v>
      </c>
      <c r="D52" s="9">
        <v>2</v>
      </c>
      <c r="E52" s="9">
        <v>1</v>
      </c>
      <c r="F52" s="9">
        <v>1</v>
      </c>
      <c r="G52" s="9">
        <v>2</v>
      </c>
      <c r="H52" s="9">
        <v>3</v>
      </c>
      <c r="I52" s="9">
        <v>2</v>
      </c>
      <c r="J52" s="9">
        <v>1</v>
      </c>
      <c r="K52" s="9">
        <v>1</v>
      </c>
      <c r="L52" s="10">
        <f>SUM(Tabla2[[#This Row],[2014]:[2023]])</f>
        <v>25</v>
      </c>
      <c r="M52" s="18">
        <f t="shared" si="1"/>
        <v>0</v>
      </c>
    </row>
    <row r="53" spans="1:13" ht="32.25" customHeight="1" x14ac:dyDescent="0.2">
      <c r="A53" s="17" t="s">
        <v>27</v>
      </c>
      <c r="B53" s="8">
        <v>4</v>
      </c>
      <c r="C53" s="9">
        <v>3</v>
      </c>
      <c r="D53" s="9">
        <v>6</v>
      </c>
      <c r="E53" s="9">
        <v>1</v>
      </c>
      <c r="F53" s="9">
        <v>2</v>
      </c>
      <c r="G53" s="9">
        <v>2</v>
      </c>
      <c r="H53" s="9">
        <v>1</v>
      </c>
      <c r="I53" s="9"/>
      <c r="J53" s="9"/>
      <c r="K53" s="9">
        <v>3</v>
      </c>
      <c r="L53" s="10">
        <f>SUM(Tabla2[[#This Row],[2014]:[2023]])</f>
        <v>22</v>
      </c>
      <c r="M53" s="18">
        <v>1</v>
      </c>
    </row>
    <row r="54" spans="1:13" ht="33.75" customHeight="1" x14ac:dyDescent="0.2">
      <c r="A54" s="17" t="s">
        <v>16</v>
      </c>
      <c r="B54" s="8">
        <v>8</v>
      </c>
      <c r="C54" s="9">
        <v>7</v>
      </c>
      <c r="D54" s="9"/>
      <c r="E54" s="9"/>
      <c r="F54" s="9"/>
      <c r="G54" s="9">
        <v>1</v>
      </c>
      <c r="H54" s="9">
        <v>1</v>
      </c>
      <c r="I54" s="9">
        <v>2</v>
      </c>
      <c r="J54" s="9">
        <v>1</v>
      </c>
      <c r="K54" s="9">
        <v>2</v>
      </c>
      <c r="L54" s="10">
        <f>SUM(Tabla2[[#This Row],[2014]:[2023]])</f>
        <v>22</v>
      </c>
      <c r="M54" s="18">
        <f>K54/J54-1</f>
        <v>1</v>
      </c>
    </row>
    <row r="55" spans="1:13" ht="27.75" customHeight="1" x14ac:dyDescent="0.2">
      <c r="A55" s="17" t="s">
        <v>19</v>
      </c>
      <c r="B55" s="8">
        <v>6</v>
      </c>
      <c r="C55" s="9">
        <v>6</v>
      </c>
      <c r="D55" s="9"/>
      <c r="E55" s="9">
        <v>4</v>
      </c>
      <c r="F55" s="9">
        <v>1</v>
      </c>
      <c r="G55" s="9"/>
      <c r="H55" s="9">
        <v>3</v>
      </c>
      <c r="I55" s="9"/>
      <c r="J55" s="9"/>
      <c r="K55" s="9">
        <v>1</v>
      </c>
      <c r="L55" s="10">
        <f>SUM(Tabla2[[#This Row],[2014]:[2023]])</f>
        <v>21</v>
      </c>
      <c r="M55" s="18">
        <v>1</v>
      </c>
    </row>
    <row r="56" spans="1:13" ht="30.75" customHeight="1" x14ac:dyDescent="0.2">
      <c r="A56" s="17" t="s">
        <v>25</v>
      </c>
      <c r="B56" s="8">
        <v>5</v>
      </c>
      <c r="C56" s="9">
        <v>2</v>
      </c>
      <c r="D56" s="9">
        <v>1</v>
      </c>
      <c r="E56" s="9"/>
      <c r="F56" s="9">
        <v>2</v>
      </c>
      <c r="G56" s="9">
        <v>3</v>
      </c>
      <c r="H56" s="9"/>
      <c r="I56" s="9">
        <v>3</v>
      </c>
      <c r="J56" s="9">
        <v>1</v>
      </c>
      <c r="K56" s="9">
        <v>2</v>
      </c>
      <c r="L56" s="10">
        <f>SUM(Tabla2[[#This Row],[2014]:[2023]])</f>
        <v>19</v>
      </c>
      <c r="M56" s="18">
        <f>K56/J56-1</f>
        <v>1</v>
      </c>
    </row>
    <row r="57" spans="1:13" ht="29.25" customHeight="1" x14ac:dyDescent="0.2">
      <c r="A57" s="17" t="s">
        <v>31</v>
      </c>
      <c r="B57" s="8">
        <v>3</v>
      </c>
      <c r="C57" s="9">
        <v>2</v>
      </c>
      <c r="D57" s="9">
        <v>1</v>
      </c>
      <c r="E57" s="9">
        <v>1</v>
      </c>
      <c r="F57" s="9">
        <v>1</v>
      </c>
      <c r="G57" s="9"/>
      <c r="H57" s="9">
        <v>3</v>
      </c>
      <c r="I57" s="9"/>
      <c r="J57" s="9">
        <v>3</v>
      </c>
      <c r="K57" s="9"/>
      <c r="L57" s="10">
        <f>SUM(Tabla2[[#This Row],[2014]:[2023]])</f>
        <v>14</v>
      </c>
      <c r="M57" s="18">
        <f>K57/J57-1</f>
        <v>-1</v>
      </c>
    </row>
    <row r="58" spans="1:13" ht="26.25" customHeight="1" x14ac:dyDescent="0.2">
      <c r="A58" s="17" t="s">
        <v>32</v>
      </c>
      <c r="B58" s="8">
        <v>1</v>
      </c>
      <c r="C58" s="9">
        <v>3</v>
      </c>
      <c r="D58" s="9">
        <v>1</v>
      </c>
      <c r="E58" s="9"/>
      <c r="F58" s="9">
        <v>1</v>
      </c>
      <c r="G58" s="9"/>
      <c r="H58" s="9"/>
      <c r="I58" s="9"/>
      <c r="J58" s="9"/>
      <c r="K58" s="9"/>
      <c r="L58" s="10">
        <f>SUM(Tabla2[[#This Row],[2014]:[2023]])</f>
        <v>6</v>
      </c>
      <c r="M58" s="18" t="s">
        <v>81</v>
      </c>
    </row>
    <row r="59" spans="1:13" ht="27.75" customHeight="1" x14ac:dyDescent="0.2">
      <c r="A59" s="17" t="s">
        <v>33</v>
      </c>
      <c r="B59" s="8">
        <v>1</v>
      </c>
      <c r="C59" s="9">
        <v>2</v>
      </c>
      <c r="D59" s="9"/>
      <c r="E59" s="9"/>
      <c r="F59" s="9"/>
      <c r="G59" s="9"/>
      <c r="H59" s="9"/>
      <c r="I59" s="9">
        <v>1</v>
      </c>
      <c r="J59" s="9"/>
      <c r="K59" s="9"/>
      <c r="L59" s="10">
        <f>SUM(Tabla2[[#This Row],[2014]:[2023]])</f>
        <v>4</v>
      </c>
      <c r="M59" s="18" t="s">
        <v>81</v>
      </c>
    </row>
    <row r="60" spans="1:13" ht="30.75" customHeight="1" x14ac:dyDescent="0.2">
      <c r="A60" s="23" t="s">
        <v>64</v>
      </c>
      <c r="B60" s="24">
        <f t="shared" ref="B60:L60" si="2">SUM(B12:B59)</f>
        <v>605</v>
      </c>
      <c r="C60" s="25">
        <f t="shared" si="2"/>
        <v>563</v>
      </c>
      <c r="D60" s="25">
        <f t="shared" si="2"/>
        <v>524</v>
      </c>
      <c r="E60" s="25">
        <f t="shared" si="2"/>
        <v>433</v>
      </c>
      <c r="F60" s="25">
        <f t="shared" si="2"/>
        <v>327</v>
      </c>
      <c r="G60" s="25">
        <f t="shared" si="2"/>
        <v>355</v>
      </c>
      <c r="H60" s="25">
        <f t="shared" si="2"/>
        <v>367</v>
      </c>
      <c r="I60" s="25">
        <f t="shared" si="2"/>
        <v>367</v>
      </c>
      <c r="J60" s="25">
        <f t="shared" si="2"/>
        <v>323</v>
      </c>
      <c r="K60" s="25">
        <f t="shared" si="2"/>
        <v>329</v>
      </c>
      <c r="L60" s="26">
        <f t="shared" si="2"/>
        <v>4193</v>
      </c>
      <c r="M60" s="27">
        <f>K60/J60-1</f>
        <v>1.8575851393188847E-2</v>
      </c>
    </row>
  </sheetData>
  <sortState ref="A11:W58">
    <sortCondition descending="1" ref="L11:L58"/>
    <sortCondition descending="1" ref="H11:H58"/>
    <sortCondition ref="A11:A58"/>
  </sortState>
  <phoneticPr fontId="0" type="noConversion"/>
  <pageMargins left="0.33" right="0" top="0.47244094488188981" bottom="0.43307086614173229" header="0.19685039370078741" footer="0.27559055118110237"/>
  <pageSetup paperSize="9" scale="58" fitToHeight="0" orientation="portrait" r:id="rId1"/>
  <headerFooter alignWithMargins="0">
    <oddFooter>&amp;C&amp;P</oddFooter>
  </headerFooter>
  <rowBreaks count="2" manualBreakCount="2">
    <brk id="43" max="16" man="1"/>
    <brk id="98" max="16" man="1"/>
  </rowBreaks>
  <ignoredErrors>
    <ignoredError sqref="B60:H60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P12" sqref="P12"/>
    </sheetView>
  </sheetViews>
  <sheetFormatPr baseColWidth="10" defaultRowHeight="12.75" x14ac:dyDescent="0.2"/>
  <cols>
    <col min="1" max="1" width="22.85546875" style="29" customWidth="1"/>
    <col min="2" max="11" width="8.7109375" style="29" customWidth="1"/>
    <col min="12" max="12" width="10.28515625" style="29" customWidth="1"/>
    <col min="13" max="13" width="2.140625" style="29" customWidth="1"/>
    <col min="14" max="16384" width="11.42578125" style="29"/>
  </cols>
  <sheetData>
    <row r="1" spans="1:26" ht="19.5" customHeight="1" x14ac:dyDescent="0.2">
      <c r="G1" s="30"/>
      <c r="L1" s="30" t="s">
        <v>68</v>
      </c>
    </row>
    <row r="2" spans="1:26" ht="19.5" customHeight="1" x14ac:dyDescent="0.2">
      <c r="G2" s="30"/>
      <c r="L2" s="30" t="s">
        <v>69</v>
      </c>
    </row>
    <row r="4" spans="1:26" ht="15.75" customHeight="1" x14ac:dyDescent="0.2"/>
    <row r="5" spans="1:26" ht="39.75" customHeight="1" x14ac:dyDescent="0.2">
      <c r="A5" s="50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26" s="34" customFormat="1" ht="22.5" customHeight="1" x14ac:dyDescent="0.2">
      <c r="A6" s="31" t="s">
        <v>70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26" s="34" customFormat="1" ht="24.75" customHeight="1" x14ac:dyDescent="0.2">
      <c r="A7" s="35" t="s">
        <v>71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1:26" s="34" customFormat="1" ht="24.75" customHeight="1" x14ac:dyDescent="0.2">
      <c r="A8" s="35" t="s">
        <v>72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26" ht="14.25" customHeight="1" x14ac:dyDescent="0.2">
      <c r="A9" s="36"/>
      <c r="B9" s="36"/>
      <c r="C9" s="36"/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9.5" customHeight="1" x14ac:dyDescent="0.2">
      <c r="A10" s="38" t="s">
        <v>73</v>
      </c>
    </row>
    <row r="11" spans="1:26" ht="42" customHeight="1" x14ac:dyDescent="0.2">
      <c r="A11" s="47" t="s">
        <v>74</v>
      </c>
      <c r="B11" s="48">
        <v>2014</v>
      </c>
      <c r="C11" s="48">
        <v>2015</v>
      </c>
      <c r="D11" s="48">
        <v>2016</v>
      </c>
      <c r="E11" s="48">
        <v>2017</v>
      </c>
      <c r="F11" s="48">
        <v>2018</v>
      </c>
      <c r="G11" s="48">
        <v>2019</v>
      </c>
      <c r="H11" s="48">
        <v>2020</v>
      </c>
      <c r="I11" s="48">
        <v>2021</v>
      </c>
      <c r="J11" s="48">
        <v>2022</v>
      </c>
      <c r="K11" s="48">
        <v>2023</v>
      </c>
      <c r="L11" s="49" t="s">
        <v>78</v>
      </c>
    </row>
    <row r="12" spans="1:26" ht="38.25" customHeight="1" x14ac:dyDescent="0.2">
      <c r="A12" s="39" t="s">
        <v>75</v>
      </c>
      <c r="B12" s="40">
        <v>605</v>
      </c>
      <c r="C12" s="40">
        <v>563</v>
      </c>
      <c r="D12" s="40">
        <v>524</v>
      </c>
      <c r="E12" s="40">
        <v>433</v>
      </c>
      <c r="F12" s="40">
        <v>327</v>
      </c>
      <c r="G12" s="40">
        <v>355</v>
      </c>
      <c r="H12" s="40">
        <v>367</v>
      </c>
      <c r="I12" s="40">
        <v>367</v>
      </c>
      <c r="J12" s="40">
        <v>323</v>
      </c>
      <c r="K12" s="40">
        <v>329</v>
      </c>
      <c r="L12" s="45">
        <f>K12/J12-1</f>
        <v>1.8575851393188847E-2</v>
      </c>
    </row>
    <row r="13" spans="1:26" ht="38.25" customHeight="1" x14ac:dyDescent="0.2">
      <c r="A13" s="41" t="s">
        <v>76</v>
      </c>
      <c r="B13" s="42">
        <v>271</v>
      </c>
      <c r="C13" s="42">
        <v>262</v>
      </c>
      <c r="D13" s="42">
        <v>232</v>
      </c>
      <c r="E13" s="42">
        <v>213</v>
      </c>
      <c r="F13" s="42">
        <v>170</v>
      </c>
      <c r="G13" s="42">
        <v>154</v>
      </c>
      <c r="H13" s="43">
        <v>173</v>
      </c>
      <c r="I13" s="43">
        <v>196</v>
      </c>
      <c r="J13" s="43">
        <v>230</v>
      </c>
      <c r="K13" s="43">
        <v>166</v>
      </c>
      <c r="L13" s="46">
        <f t="shared" ref="L13:L14" si="0">K13/J13-1</f>
        <v>-0.27826086956521734</v>
      </c>
    </row>
    <row r="14" spans="1:26" ht="38.25" customHeight="1" x14ac:dyDescent="0.2">
      <c r="A14" s="39" t="s">
        <v>77</v>
      </c>
      <c r="B14" s="44">
        <v>39</v>
      </c>
      <c r="C14" s="44">
        <v>48</v>
      </c>
      <c r="D14" s="44">
        <v>36</v>
      </c>
      <c r="E14" s="44">
        <v>66</v>
      </c>
      <c r="F14" s="44">
        <v>88</v>
      </c>
      <c r="G14" s="44">
        <v>87</v>
      </c>
      <c r="H14" s="40">
        <v>120</v>
      </c>
      <c r="I14" s="40">
        <v>113</v>
      </c>
      <c r="J14" s="40">
        <v>131</v>
      </c>
      <c r="K14" s="40">
        <v>160</v>
      </c>
      <c r="L14" s="45">
        <f t="shared" si="0"/>
        <v>0.22137404580152675</v>
      </c>
    </row>
  </sheetData>
  <mergeCells count="1">
    <mergeCell ref="A5:L5"/>
  </mergeCells>
  <conditionalFormatting sqref="D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FEF9C"/>
      </colorScale>
    </cfRule>
  </conditionalFormatting>
  <pageMargins left="0.43307086614173229" right="0.19685039370078741" top="0.8" bottom="0.51181102362204722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Ranking Universidades</vt:lpstr>
      <vt:lpstr>Evolución Invenciones</vt:lpstr>
      <vt:lpstr>'Evolución Invenciones'!Área_de_impresión</vt:lpstr>
      <vt:lpstr>'Ranking Universidades'!Área_de_impresión</vt:lpstr>
      <vt:lpstr>'Ranking Universidades'!Títulos_a_imprimir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OEPM</dc:creator>
  <cp:lastModifiedBy>OEPM</cp:lastModifiedBy>
  <cp:lastPrinted>2024-06-26T11:21:09Z</cp:lastPrinted>
  <dcterms:created xsi:type="dcterms:W3CDTF">2004-06-23T07:39:56Z</dcterms:created>
  <dcterms:modified xsi:type="dcterms:W3CDTF">2024-06-27T10:19:01Z</dcterms:modified>
</cp:coreProperties>
</file>